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2765" windowHeight="6435" activeTab="2"/>
  </bookViews>
  <sheets>
    <sheet name="Fideicomisos" sheetId="1" r:id="rId1"/>
    <sheet name="Fideicomisos SP" sheetId="2" r:id="rId2"/>
    <sheet name="Fideicomisos EPEM" sheetId="3" r:id="rId3"/>
  </sheets>
  <calcPr calcId="125725"/>
</workbook>
</file>

<file path=xl/calcChain.xml><?xml version="1.0" encoding="utf-8"?>
<calcChain xmlns="http://schemas.openxmlformats.org/spreadsheetml/2006/main">
  <c r="C14" i="3"/>
  <c r="G12"/>
  <c r="F12"/>
  <c r="F11"/>
  <c r="E11"/>
  <c r="G11" s="1"/>
  <c r="D11"/>
  <c r="C11"/>
  <c r="G10"/>
  <c r="F10"/>
  <c r="E9"/>
  <c r="E14" s="1"/>
  <c r="D9"/>
  <c r="D14" s="1"/>
  <c r="C9"/>
  <c r="G25" i="2"/>
  <c r="F25"/>
  <c r="F24"/>
  <c r="E24"/>
  <c r="G24" s="1"/>
  <c r="D24"/>
  <c r="C24"/>
  <c r="G23"/>
  <c r="F23"/>
  <c r="G22"/>
  <c r="F22"/>
  <c r="G21"/>
  <c r="F21"/>
  <c r="G20"/>
  <c r="F20"/>
  <c r="G19"/>
  <c r="F19"/>
  <c r="E19"/>
  <c r="D19"/>
  <c r="C19"/>
  <c r="C26" s="1"/>
  <c r="G18"/>
  <c r="F18"/>
  <c r="G17"/>
  <c r="F17"/>
  <c r="G16"/>
  <c r="F16"/>
  <c r="G15"/>
  <c r="F15"/>
  <c r="G14"/>
  <c r="F14"/>
  <c r="G13"/>
  <c r="F13"/>
  <c r="E12"/>
  <c r="D12"/>
  <c r="F12" s="1"/>
  <c r="C12"/>
  <c r="G11"/>
  <c r="F11"/>
  <c r="G10"/>
  <c r="F10"/>
  <c r="E10"/>
  <c r="D10"/>
  <c r="C10"/>
  <c r="G9"/>
  <c r="F9"/>
  <c r="F8"/>
  <c r="E8"/>
  <c r="G8" s="1"/>
  <c r="D8"/>
  <c r="D26" s="1"/>
  <c r="C8"/>
  <c r="G9" i="3" l="1"/>
  <c r="G14" s="1"/>
  <c r="F9"/>
  <c r="F14" s="1"/>
  <c r="F26" i="2"/>
  <c r="E26"/>
  <c r="G26" s="1"/>
  <c r="G12"/>
</calcChain>
</file>

<file path=xl/sharedStrings.xml><?xml version="1.0" encoding="utf-8"?>
<sst xmlns="http://schemas.openxmlformats.org/spreadsheetml/2006/main" count="119" uniqueCount="94">
  <si>
    <t>(Cifras en Pesos)</t>
  </si>
  <si>
    <t>Gasto</t>
  </si>
  <si>
    <t>Por Ejercer</t>
  </si>
  <si>
    <t>Modificado</t>
  </si>
  <si>
    <t>Total Administración Pública Descentralizada</t>
  </si>
  <si>
    <t>Administración Pública Centralizada</t>
  </si>
  <si>
    <t>Registrado</t>
  </si>
  <si>
    <t>Concepto</t>
  </si>
  <si>
    <t>Autorizado *</t>
  </si>
  <si>
    <t>05 Secretaría de Desarrollo Social y Humano</t>
  </si>
  <si>
    <t>11 Secretaría de Educación</t>
  </si>
  <si>
    <t>Administración Pública Descentralizada</t>
  </si>
  <si>
    <t>3015 Consejo de Ciencia y Tecnología del Estado de Guanajuato</t>
  </si>
  <si>
    <t>3009 Comisión Estatal de Agua de Guanajuato</t>
  </si>
  <si>
    <t>Concertación Social para la Estabilización de Acuíferos</t>
  </si>
  <si>
    <t>3011 Instituto Estatal de Cultura</t>
  </si>
  <si>
    <t>Centros de Impulso Social para el Desarrollo Comunitario Integral</t>
  </si>
  <si>
    <t>07 Secretaría de Seguridad Pública</t>
  </si>
  <si>
    <t>3025 Instituto de Financiamiento  E Información para la Educación</t>
  </si>
  <si>
    <t xml:space="preserve">Total </t>
  </si>
  <si>
    <t>Total Administración Pública Centralizada</t>
  </si>
  <si>
    <t>Gasto Presupuestal de los Fideicomisos</t>
  </si>
  <si>
    <t>* Las sumas parciales y las variaciones pueden no coincidir debido al redondeo.</t>
  </si>
  <si>
    <t>Programa de Fomento a la Innovación y la Investigación Científica y Tecnológica</t>
  </si>
  <si>
    <t>Programa Nacional de Becas - PRONABES</t>
  </si>
  <si>
    <t>Al 31 de Marzo de 2016</t>
  </si>
  <si>
    <t>Q0255</t>
  </si>
  <si>
    <t>Q2108</t>
  </si>
  <si>
    <t>Centro de Reintegración Social para Adolescentes</t>
  </si>
  <si>
    <t>P0124</t>
  </si>
  <si>
    <t>Operación del Programa Escuelas de Calidad</t>
  </si>
  <si>
    <t>Q0048</t>
  </si>
  <si>
    <t>P0426</t>
  </si>
  <si>
    <t>Q0014</t>
  </si>
  <si>
    <t>Q0015</t>
  </si>
  <si>
    <t>Q0016</t>
  </si>
  <si>
    <t>Q0017</t>
  </si>
  <si>
    <t>Q0018</t>
  </si>
  <si>
    <t>Q0019</t>
  </si>
  <si>
    <t>Q0022</t>
  </si>
  <si>
    <t>Q0180</t>
  </si>
  <si>
    <t>Q0009</t>
  </si>
  <si>
    <t>Coordinación Académica</t>
  </si>
  <si>
    <t>Preservación de Zonas Arqueológicas de Guanajuato, Sitio Arqueológico Cañada de la Virgen</t>
  </si>
  <si>
    <t>Preservación de Zonas Arqueológicas de Guanajuato, Sitio Arqueológico Cañada el Cóporo</t>
  </si>
  <si>
    <t>Preservación de Zonas Arqueológicas de Guanajuato, Cerro de los Remedios</t>
  </si>
  <si>
    <t>Preservación de Zonas Arqueológicas de Guanajuato, Sitio Arqueológico Plazuelas</t>
  </si>
  <si>
    <t>Preservación de Zonas Arqueológicas de Guanajuato, Sitio Arqueológico Peralta</t>
  </si>
  <si>
    <t>Preservación de Zonas Arqueológicas de Guanajuato, Victoria</t>
  </si>
  <si>
    <t>Centro de las Artes de Guanajuato, Claustro Mayor</t>
  </si>
  <si>
    <t xml:space="preserve">Gasto Presupuestal de los Fideicomisos en el Sector Paraestatal </t>
  </si>
  <si>
    <t>%</t>
  </si>
  <si>
    <t>Autorizado</t>
  </si>
  <si>
    <t>Avance</t>
  </si>
  <si>
    <t>Coordinadora de Sector / Sector Paraestatal</t>
  </si>
  <si>
    <t>Siglas</t>
  </si>
  <si>
    <t>04 Secretaría de Gobierno</t>
  </si>
  <si>
    <t>Fideicomiso para la Modernización de los Registros Públicos de la Propiedad del Estado de Guanajuato</t>
  </si>
  <si>
    <t>FIDEMOR</t>
  </si>
  <si>
    <t>Programa de Centros de Impulso Social para el Desarrollo Comunitario Integral</t>
  </si>
  <si>
    <t>IMPULSO SOCIAL</t>
  </si>
  <si>
    <t>08 Secretaría de Desarrollo Agroalimentario y Rural</t>
  </si>
  <si>
    <t>Fideicomiso del Fondo de Apoyo Especial a la Inversión en Frijol del Estado de Guanajuato</t>
  </si>
  <si>
    <t>FIDEFRIJOL</t>
  </si>
  <si>
    <t>Fideicomiso Revocable de Inversión y Administración del Programa de Reforestación y Protección a Zonas Reforestadas</t>
  </si>
  <si>
    <t>FIFORES</t>
  </si>
  <si>
    <t>Fideicomiso Irrevocable de Inversión y Administración para la Ejecución de Programas Hidroagrícolas</t>
  </si>
  <si>
    <t>FIDEA</t>
  </si>
  <si>
    <t>Fideicomiso Alianza para el Campo del Estado de Guanajuato</t>
  </si>
  <si>
    <t>FOFAE o ALCAMPO</t>
  </si>
  <si>
    <t>Fondo para el Desarrollo de los Sectores Agrícola Rural y de Pesca</t>
  </si>
  <si>
    <t>FIDESAG</t>
  </si>
  <si>
    <t xml:space="preserve">Fideicomiso de Bordería e Infraestructura Rural para el Estado de Guanajuato. </t>
  </si>
  <si>
    <t>FIBIR</t>
  </si>
  <si>
    <t>10 Secretaría de Desarrollo Económico y Sustentable</t>
  </si>
  <si>
    <t>Fideicomiso Ciudad Industrial de Celaya</t>
  </si>
  <si>
    <t>FIDECELAYA</t>
  </si>
  <si>
    <t>Fideicomiso del Centro Regional Expositor y de Negocios de Irapuato</t>
  </si>
  <si>
    <t>FICERINE</t>
  </si>
  <si>
    <t>Fideicomiso Fondo Guanajuato de Inversión en Zonas Marginadas</t>
  </si>
  <si>
    <t>FOGIM</t>
  </si>
  <si>
    <t>Fondos Guanajuato de Financiamiento</t>
  </si>
  <si>
    <t>FOGUFI</t>
  </si>
  <si>
    <t xml:space="preserve"> 21 Secretaría de Turismo</t>
  </si>
  <si>
    <t>Fideicomiso Parque Guanajuato Bicentenario</t>
  </si>
  <si>
    <t>FPGB</t>
  </si>
  <si>
    <t>1) La información se presenta atendiendo al artículo 78-Bis de la Ley para el Ejercicio y Control de los Recursos Públicos del Estado de Guanajuato y sus Municipios para el Ejercicio Fiscal de 2016</t>
  </si>
  <si>
    <t>2) La Información presupuestal fue proporcionada por las dependencias del Poder Ejecutivo del Estado que sean coordinadoras de sector u operadoras de fideicomisos públicos estatales, respectivamente, sus directores generales o equivalentes, comités técnicos y demás personal que en su caso se encuentre adscrito a los mismos y en esos términos se publicaron</t>
  </si>
  <si>
    <t xml:space="preserve">Gasto Presupuestal de las Empresas de Participación Estatal Mayoritaria del Sector Paraestatal </t>
  </si>
  <si>
    <t>3051 Guanajuato Puerto Interior, SA de CV</t>
  </si>
  <si>
    <t>GPI</t>
  </si>
  <si>
    <t>3053 Parque Agro Tecnológico Xonotli, SA de CV</t>
  </si>
  <si>
    <t>Total</t>
  </si>
  <si>
    <t>2) La Información presupuestal fue proporcionada por la Entidad del Poder Ejecutivo del Estado y en esos términos se publicaron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</si>
</sst>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164" fontId="3" fillId="3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3" fillId="0" borderId="5" xfId="1" applyNumberFormat="1" applyFont="1" applyBorder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3" fontId="3" fillId="3" borderId="0" xfId="1" applyFont="1" applyFill="1" applyBorder="1" applyAlignment="1">
      <alignment horizontal="center" vertical="center" wrapText="1"/>
    </xf>
    <xf numFmtId="0" fontId="11" fillId="0" borderId="0" xfId="0" applyFont="1"/>
    <xf numFmtId="0" fontId="12" fillId="5" borderId="0" xfId="0" applyFont="1" applyFill="1"/>
    <xf numFmtId="37" fontId="3" fillId="3" borderId="0" xfId="0" applyNumberFormat="1" applyFont="1" applyFill="1" applyBorder="1" applyAlignment="1">
      <alignment horizontal="left" vertical="center"/>
    </xf>
    <xf numFmtId="43" fontId="3" fillId="3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justify" vertical="center" wrapText="1"/>
    </xf>
    <xf numFmtId="0" fontId="10" fillId="0" borderId="0" xfId="0" applyFont="1" applyFill="1" applyBorder="1" applyAlignment="1">
      <alignment horizontal="left" vertical="center" wrapText="1"/>
    </xf>
    <xf numFmtId="43" fontId="2" fillId="0" borderId="0" xfId="1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/>
    <xf numFmtId="0" fontId="13" fillId="0" borderId="0" xfId="0" applyFont="1" applyAlignment="1">
      <alignment vertical="center" wrapText="1"/>
    </xf>
    <xf numFmtId="43" fontId="3" fillId="3" borderId="5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43" fontId="8" fillId="0" borderId="0" xfId="1" applyNumberFormat="1" applyFont="1" applyFill="1" applyBorder="1" applyAlignment="1">
      <alignment horizontal="center" vertical="center" wrapText="1"/>
    </xf>
    <xf numFmtId="43" fontId="3" fillId="3" borderId="0" xfId="1" applyNumberFormat="1" applyFont="1" applyFill="1" applyBorder="1" applyAlignment="1">
      <alignment horizontal="center" vertical="center" wrapText="1"/>
    </xf>
    <xf numFmtId="43" fontId="3" fillId="0" borderId="0" xfId="1" applyNumberFormat="1" applyFont="1" applyFill="1" applyBorder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3" fontId="3" fillId="3" borderId="0" xfId="1" applyNumberFormat="1" applyFont="1" applyFill="1" applyBorder="1" applyAlignment="1">
      <alignment horizontal="left" vertical="center"/>
    </xf>
    <xf numFmtId="43" fontId="2" fillId="0" borderId="0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3" fillId="0" borderId="5" xfId="1" applyNumberFormat="1" applyFont="1" applyBorder="1" applyAlignment="1">
      <alignment vertical="center"/>
    </xf>
    <xf numFmtId="0" fontId="13" fillId="0" borderId="0" xfId="0" applyFont="1" applyAlignment="1">
      <alignment wrapText="1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colors>
    <mruColors>
      <color rgb="FFE5F8FF"/>
      <color rgb="FF0099CC"/>
      <color rgb="FFE5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opLeftCell="B1" zoomScaleNormal="100" workbookViewId="0">
      <selection activeCell="H3" sqref="H3"/>
    </sheetView>
  </sheetViews>
  <sheetFormatPr baseColWidth="10" defaultColWidth="11.42578125" defaultRowHeight="15" customHeight="1"/>
  <cols>
    <col min="1" max="1" width="7.42578125" style="12" hidden="1" customWidth="1"/>
    <col min="2" max="2" width="83.28515625" style="1" customWidth="1"/>
    <col min="3" max="6" width="20.85546875" style="1" customWidth="1"/>
    <col min="7" max="7" width="1.42578125" style="1" customWidth="1"/>
    <col min="8" max="8" width="11.42578125" style="1" customWidth="1"/>
    <col min="9" max="9" width="11.5703125" style="1" customWidth="1"/>
    <col min="10" max="16384" width="11.42578125" style="1"/>
  </cols>
  <sheetData>
    <row r="1" spans="1:7" ht="15" customHeight="1">
      <c r="B1" s="24" t="s">
        <v>21</v>
      </c>
      <c r="C1" s="24"/>
      <c r="D1" s="24"/>
      <c r="E1" s="24"/>
      <c r="F1" s="24"/>
    </row>
    <row r="2" spans="1:7" ht="15" customHeight="1">
      <c r="B2" s="25" t="s">
        <v>25</v>
      </c>
      <c r="C2" s="25"/>
      <c r="D2" s="25"/>
      <c r="E2" s="25"/>
      <c r="F2" s="25"/>
    </row>
    <row r="3" spans="1:7" ht="15" customHeight="1">
      <c r="B3" s="26" t="s">
        <v>0</v>
      </c>
      <c r="C3" s="26"/>
      <c r="D3" s="26"/>
      <c r="E3" s="26"/>
      <c r="F3" s="26"/>
    </row>
    <row r="4" spans="1:7" ht="15" customHeight="1">
      <c r="B4" s="5"/>
      <c r="C4" s="14"/>
      <c r="D4" s="14"/>
      <c r="E4" s="14"/>
      <c r="F4" s="14"/>
    </row>
    <row r="5" spans="1:7" ht="15" customHeight="1" thickBot="1">
      <c r="B5" s="23" t="s">
        <v>7</v>
      </c>
      <c r="C5" s="27" t="s">
        <v>1</v>
      </c>
      <c r="D5" s="27"/>
      <c r="E5" s="27"/>
      <c r="F5" s="28" t="s">
        <v>2</v>
      </c>
    </row>
    <row r="6" spans="1:7" ht="15" customHeight="1">
      <c r="B6" s="23"/>
      <c r="C6" s="2" t="s">
        <v>8</v>
      </c>
      <c r="D6" s="3" t="s">
        <v>3</v>
      </c>
      <c r="E6" s="4" t="s">
        <v>6</v>
      </c>
      <c r="F6" s="28"/>
    </row>
    <row r="7" spans="1:7" ht="15" customHeight="1">
      <c r="B7" s="19" t="s">
        <v>5</v>
      </c>
      <c r="C7" s="14"/>
      <c r="D7" s="14"/>
      <c r="E7" s="14"/>
      <c r="F7" s="14"/>
      <c r="G7" s="5"/>
    </row>
    <row r="8" spans="1:7" ht="15" customHeight="1">
      <c r="B8" s="16"/>
      <c r="C8" s="14"/>
      <c r="D8" s="14"/>
      <c r="E8" s="14"/>
      <c r="F8" s="14"/>
      <c r="G8" s="5"/>
    </row>
    <row r="9" spans="1:7" ht="15" customHeight="1">
      <c r="B9" s="6" t="s">
        <v>9</v>
      </c>
      <c r="C9" s="7">
        <v>64000000</v>
      </c>
      <c r="D9" s="7">
        <v>6498136.9000000004</v>
      </c>
      <c r="E9" s="7">
        <v>0</v>
      </c>
      <c r="F9" s="7">
        <v>6498136.9000000004</v>
      </c>
      <c r="G9" s="5"/>
    </row>
    <row r="10" spans="1:7" ht="15" customHeight="1">
      <c r="A10" s="21" t="s">
        <v>26</v>
      </c>
      <c r="B10" s="18" t="s">
        <v>16</v>
      </c>
      <c r="C10" s="8">
        <v>64000000</v>
      </c>
      <c r="D10" s="8">
        <v>6498136.9000000004</v>
      </c>
      <c r="E10" s="8">
        <v>0</v>
      </c>
      <c r="F10" s="8">
        <v>6498136.9000000004</v>
      </c>
      <c r="G10" s="5"/>
    </row>
    <row r="11" spans="1:7" ht="15" customHeight="1">
      <c r="A11" s="21"/>
      <c r="B11" s="18"/>
      <c r="C11" s="8"/>
      <c r="D11" s="8"/>
      <c r="E11" s="8"/>
      <c r="F11" s="8"/>
      <c r="G11" s="5"/>
    </row>
    <row r="12" spans="1:7" ht="15" customHeight="1">
      <c r="B12" s="6" t="s">
        <v>17</v>
      </c>
      <c r="C12" s="7">
        <v>0</v>
      </c>
      <c r="D12" s="7">
        <v>5325000</v>
      </c>
      <c r="E12" s="7">
        <v>5325000</v>
      </c>
      <c r="F12" s="7">
        <v>0</v>
      </c>
      <c r="G12" s="5"/>
    </row>
    <row r="13" spans="1:7" ht="15" customHeight="1">
      <c r="A13" s="21" t="s">
        <v>27</v>
      </c>
      <c r="B13" s="18" t="s">
        <v>28</v>
      </c>
      <c r="C13" s="8">
        <v>0</v>
      </c>
      <c r="D13" s="8">
        <v>5325000</v>
      </c>
      <c r="E13" s="8">
        <v>5325000</v>
      </c>
      <c r="F13" s="8">
        <v>0</v>
      </c>
      <c r="G13" s="5"/>
    </row>
    <row r="14" spans="1:7" ht="15" customHeight="1">
      <c r="B14" s="17"/>
      <c r="C14" s="8"/>
      <c r="D14" s="8"/>
      <c r="E14" s="8"/>
      <c r="F14" s="8"/>
      <c r="G14" s="5"/>
    </row>
    <row r="15" spans="1:7" ht="15" customHeight="1">
      <c r="B15" s="6" t="s">
        <v>10</v>
      </c>
      <c r="C15" s="7">
        <v>20000000</v>
      </c>
      <c r="D15" s="7">
        <v>20000000</v>
      </c>
      <c r="E15" s="7">
        <v>0</v>
      </c>
      <c r="F15" s="7">
        <v>20000000</v>
      </c>
      <c r="G15" s="5"/>
    </row>
    <row r="16" spans="1:7" ht="15" customHeight="1">
      <c r="A16" s="12" t="s">
        <v>29</v>
      </c>
      <c r="B16" s="18" t="s">
        <v>30</v>
      </c>
      <c r="C16" s="8">
        <v>20000000</v>
      </c>
      <c r="D16" s="8">
        <v>20000000</v>
      </c>
      <c r="E16" s="8">
        <v>0</v>
      </c>
      <c r="F16" s="8">
        <v>20000000</v>
      </c>
      <c r="G16" s="5"/>
    </row>
    <row r="17" spans="1:10" ht="15" customHeight="1" thickBot="1">
      <c r="B17" s="9" t="s">
        <v>20</v>
      </c>
      <c r="C17" s="10">
        <v>84000000</v>
      </c>
      <c r="D17" s="10">
        <v>31823136.899999999</v>
      </c>
      <c r="E17" s="10">
        <v>5325000</v>
      </c>
      <c r="F17" s="10">
        <v>26498136.899999999</v>
      </c>
      <c r="H17" s="11"/>
      <c r="I17" s="11"/>
      <c r="J17" s="11"/>
    </row>
    <row r="18" spans="1:10" ht="15" customHeight="1" thickTop="1">
      <c r="G18" s="5"/>
    </row>
    <row r="19" spans="1:10" ht="15" customHeight="1">
      <c r="B19" s="19" t="s">
        <v>11</v>
      </c>
      <c r="C19" s="14"/>
      <c r="D19" s="14"/>
      <c r="E19" s="15"/>
      <c r="F19" s="14"/>
      <c r="G19" s="5"/>
    </row>
    <row r="20" spans="1:10" ht="15" customHeight="1">
      <c r="B20" s="16"/>
      <c r="C20" s="14"/>
      <c r="D20" s="14"/>
      <c r="E20" s="15"/>
      <c r="F20" s="14"/>
      <c r="G20" s="5"/>
    </row>
    <row r="21" spans="1:10" ht="15" customHeight="1">
      <c r="B21" s="6" t="s">
        <v>13</v>
      </c>
      <c r="C21" s="7">
        <v>12850000</v>
      </c>
      <c r="D21" s="7">
        <v>12850000</v>
      </c>
      <c r="E21" s="7">
        <v>0</v>
      </c>
      <c r="F21" s="7">
        <v>12850000</v>
      </c>
      <c r="G21" s="5"/>
    </row>
    <row r="22" spans="1:10" ht="15" customHeight="1">
      <c r="A22" s="21" t="s">
        <v>31</v>
      </c>
      <c r="B22" s="18" t="s">
        <v>14</v>
      </c>
      <c r="C22" s="8">
        <v>12850000</v>
      </c>
      <c r="D22" s="8">
        <v>12850000</v>
      </c>
      <c r="E22" s="8">
        <v>0</v>
      </c>
      <c r="F22" s="8">
        <v>12850000</v>
      </c>
      <c r="G22" s="5"/>
    </row>
    <row r="23" spans="1:10" ht="15" customHeight="1">
      <c r="B23" s="18"/>
      <c r="C23" s="8"/>
      <c r="D23" s="8"/>
      <c r="E23" s="8"/>
      <c r="F23" s="8"/>
      <c r="G23" s="5"/>
    </row>
    <row r="24" spans="1:10" ht="15" customHeight="1">
      <c r="B24" s="6" t="s">
        <v>15</v>
      </c>
      <c r="C24" s="7">
        <v>25456651.710000001</v>
      </c>
      <c r="D24" s="7">
        <v>25456651.710000001</v>
      </c>
      <c r="E24" s="7">
        <v>19996517.470000003</v>
      </c>
      <c r="F24" s="7">
        <v>5460134.2400000002</v>
      </c>
      <c r="G24" s="5"/>
    </row>
    <row r="25" spans="1:10" ht="15" customHeight="1">
      <c r="A25" s="21" t="s">
        <v>32</v>
      </c>
      <c r="B25" s="18" t="s">
        <v>42</v>
      </c>
      <c r="C25" s="8">
        <v>3460134.24</v>
      </c>
      <c r="D25" s="8">
        <v>3460134.24</v>
      </c>
      <c r="E25" s="8">
        <v>0</v>
      </c>
      <c r="F25" s="8">
        <v>3460134.24</v>
      </c>
      <c r="G25" s="5"/>
    </row>
    <row r="26" spans="1:10" ht="15" customHeight="1">
      <c r="A26" s="21" t="s">
        <v>39</v>
      </c>
      <c r="B26" s="18" t="s">
        <v>49</v>
      </c>
      <c r="C26" s="8">
        <v>2000000</v>
      </c>
      <c r="D26" s="8">
        <v>2000000</v>
      </c>
      <c r="E26" s="8">
        <v>0</v>
      </c>
      <c r="F26" s="8">
        <v>2000000</v>
      </c>
      <c r="G26" s="5"/>
    </row>
    <row r="27" spans="1:10" ht="15" customHeight="1">
      <c r="A27" s="21" t="s">
        <v>33</v>
      </c>
      <c r="B27" s="18" t="s">
        <v>43</v>
      </c>
      <c r="C27" s="8">
        <v>3350960.73</v>
      </c>
      <c r="D27" s="8">
        <v>3350960.73</v>
      </c>
      <c r="E27" s="8">
        <v>3350960.73</v>
      </c>
      <c r="F27" s="8">
        <v>0</v>
      </c>
      <c r="G27" s="5"/>
    </row>
    <row r="28" spans="1:10" ht="15" customHeight="1">
      <c r="A28" s="21" t="s">
        <v>34</v>
      </c>
      <c r="B28" s="18" t="s">
        <v>44</v>
      </c>
      <c r="C28" s="8">
        <v>3730229.26</v>
      </c>
      <c r="D28" s="8">
        <v>3730229.26</v>
      </c>
      <c r="E28" s="8">
        <v>3730229.26</v>
      </c>
      <c r="F28" s="8">
        <v>0</v>
      </c>
      <c r="G28" s="5"/>
    </row>
    <row r="29" spans="1:10" ht="15" customHeight="1">
      <c r="A29" s="21" t="s">
        <v>35</v>
      </c>
      <c r="B29" s="18" t="s">
        <v>45</v>
      </c>
      <c r="C29" s="8">
        <v>3118563.53</v>
      </c>
      <c r="D29" s="8">
        <v>3118563.53</v>
      </c>
      <c r="E29" s="8">
        <v>3118563.53</v>
      </c>
      <c r="F29" s="8">
        <v>0</v>
      </c>
      <c r="G29" s="5"/>
    </row>
    <row r="30" spans="1:10" ht="15" customHeight="1">
      <c r="A30" s="21" t="s">
        <v>36</v>
      </c>
      <c r="B30" s="18" t="s">
        <v>46</v>
      </c>
      <c r="C30" s="8">
        <v>3376586.58</v>
      </c>
      <c r="D30" s="8">
        <v>3376586.58</v>
      </c>
      <c r="E30" s="8">
        <v>3376586.58</v>
      </c>
      <c r="F30" s="8">
        <v>0</v>
      </c>
      <c r="G30" s="5"/>
    </row>
    <row r="31" spans="1:10" ht="15" customHeight="1">
      <c r="A31" s="21" t="s">
        <v>37</v>
      </c>
      <c r="B31" s="18" t="s">
        <v>47</v>
      </c>
      <c r="C31" s="8">
        <v>3343923.93</v>
      </c>
      <c r="D31" s="8">
        <v>3343923.93</v>
      </c>
      <c r="E31" s="8">
        <v>3343923.93</v>
      </c>
      <c r="F31" s="8">
        <v>0</v>
      </c>
      <c r="G31" s="5"/>
    </row>
    <row r="32" spans="1:10" ht="15" customHeight="1">
      <c r="A32" s="21" t="s">
        <v>38</v>
      </c>
      <c r="B32" s="18" t="s">
        <v>48</v>
      </c>
      <c r="C32" s="8">
        <v>3076253.44</v>
      </c>
      <c r="D32" s="8">
        <v>3076253.44</v>
      </c>
      <c r="E32" s="8">
        <v>3076253.44</v>
      </c>
      <c r="F32" s="8">
        <v>0</v>
      </c>
      <c r="G32" s="5"/>
    </row>
    <row r="33" spans="1:10" ht="15" customHeight="1">
      <c r="B33" s="18"/>
      <c r="C33" s="8"/>
      <c r="D33" s="8"/>
      <c r="E33" s="8"/>
      <c r="F33" s="8"/>
      <c r="G33" s="5"/>
    </row>
    <row r="34" spans="1:10" ht="15" customHeight="1">
      <c r="B34" s="6" t="s">
        <v>12</v>
      </c>
      <c r="C34" s="7">
        <v>6000000</v>
      </c>
      <c r="D34" s="7">
        <v>6000000</v>
      </c>
      <c r="E34" s="7">
        <v>0</v>
      </c>
      <c r="F34" s="7">
        <v>6000000</v>
      </c>
      <c r="G34" s="5"/>
    </row>
    <row r="35" spans="1:10" ht="15" customHeight="1">
      <c r="A35" s="12" t="s">
        <v>40</v>
      </c>
      <c r="B35" s="18" t="s">
        <v>23</v>
      </c>
      <c r="C35" s="8">
        <v>6000000</v>
      </c>
      <c r="D35" s="8">
        <v>6000000</v>
      </c>
      <c r="E35" s="8">
        <v>0</v>
      </c>
      <c r="F35" s="8">
        <v>6000000</v>
      </c>
      <c r="G35" s="5"/>
    </row>
    <row r="36" spans="1:10" ht="15" customHeight="1">
      <c r="B36" s="18"/>
      <c r="C36" s="8"/>
      <c r="D36" s="8"/>
      <c r="E36" s="8"/>
      <c r="F36" s="8"/>
      <c r="G36" s="5"/>
    </row>
    <row r="37" spans="1:10" ht="15" customHeight="1">
      <c r="B37" s="6" t="s">
        <v>18</v>
      </c>
      <c r="C37" s="7">
        <v>86000000</v>
      </c>
      <c r="D37" s="7">
        <v>86000000</v>
      </c>
      <c r="E37" s="7">
        <v>32250000</v>
      </c>
      <c r="F37" s="7">
        <v>53750000</v>
      </c>
      <c r="G37" s="5"/>
    </row>
    <row r="38" spans="1:10" ht="15" customHeight="1">
      <c r="A38" s="21" t="s">
        <v>41</v>
      </c>
      <c r="B38" s="18" t="s">
        <v>24</v>
      </c>
      <c r="C38" s="8">
        <v>86000000</v>
      </c>
      <c r="D38" s="8">
        <v>86000000</v>
      </c>
      <c r="E38" s="8">
        <v>32250000</v>
      </c>
      <c r="F38" s="8">
        <v>53750000</v>
      </c>
      <c r="G38" s="5"/>
    </row>
    <row r="39" spans="1:10" ht="15" customHeight="1" thickBot="1">
      <c r="B39" s="9" t="s">
        <v>4</v>
      </c>
      <c r="C39" s="10">
        <v>130306651.71000001</v>
      </c>
      <c r="D39" s="10">
        <v>130306651.71000001</v>
      </c>
      <c r="E39" s="10">
        <v>52246517.469999999</v>
      </c>
      <c r="F39" s="10">
        <v>78060134.24000001</v>
      </c>
      <c r="H39" s="11"/>
      <c r="I39" s="11"/>
      <c r="J39" s="11"/>
    </row>
    <row r="40" spans="1:10" ht="15" customHeight="1" thickTop="1">
      <c r="D40" s="13"/>
      <c r="G40" s="5"/>
    </row>
    <row r="41" spans="1:10" ht="15" customHeight="1" thickBot="1">
      <c r="B41" s="9" t="s">
        <v>19</v>
      </c>
      <c r="C41" s="10">
        <v>214306651.71000001</v>
      </c>
      <c r="D41" s="10">
        <v>162129788.61000001</v>
      </c>
      <c r="E41" s="10">
        <v>57571517.469999999</v>
      </c>
      <c r="F41" s="10">
        <v>104558271.14000002</v>
      </c>
      <c r="H41" s="11"/>
      <c r="I41" s="11"/>
      <c r="J41" s="11"/>
    </row>
    <row r="42" spans="1:10" ht="15" customHeight="1" thickTop="1">
      <c r="B42" s="12"/>
      <c r="D42" s="13"/>
    </row>
    <row r="43" spans="1:10" ht="15" customHeight="1">
      <c r="B43" s="20" t="s">
        <v>22</v>
      </c>
      <c r="D43" s="13"/>
    </row>
  </sheetData>
  <mergeCells count="6">
    <mergeCell ref="B5:B6"/>
    <mergeCell ref="B1:F1"/>
    <mergeCell ref="B2:F2"/>
    <mergeCell ref="B3:F3"/>
    <mergeCell ref="C5:E5"/>
    <mergeCell ref="F5:F6"/>
  </mergeCells>
  <printOptions horizontalCentered="1"/>
  <pageMargins left="0.59055118110236227" right="0.47244094488188981" top="0.55118110236220474" bottom="0.74803149606299213" header="0.31496062992125984" footer="0.31496062992125984"/>
  <pageSetup scale="68" orientation="landscape" r:id="rId1"/>
  <headerFooter scaleWithDoc="0">
    <oddFooter>&amp;C&amp;"Prensa-Roman,Normal"&amp;10&amp;G
- 246 -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="90" zoomScaleNormal="90" workbookViewId="0">
      <selection activeCell="I14" sqref="I14"/>
    </sheetView>
  </sheetViews>
  <sheetFormatPr baseColWidth="10" defaultRowHeight="14.25"/>
  <cols>
    <col min="1" max="1" width="94" style="30" customWidth="1"/>
    <col min="2" max="2" width="15.28515625" style="30" customWidth="1"/>
    <col min="3" max="4" width="15.85546875" style="30" bestFit="1" customWidth="1"/>
    <col min="5" max="6" width="15.28515625" style="30" customWidth="1"/>
    <col min="7" max="7" width="10.140625" style="30" customWidth="1"/>
    <col min="8" max="8" width="2" style="30" customWidth="1"/>
    <col min="9" max="16384" width="11.42578125" style="30"/>
  </cols>
  <sheetData>
    <row r="1" spans="1:9" ht="15">
      <c r="A1" s="29" t="s">
        <v>50</v>
      </c>
      <c r="B1" s="29"/>
      <c r="C1" s="29"/>
      <c r="D1" s="29"/>
      <c r="E1" s="29"/>
      <c r="F1" s="29"/>
      <c r="G1" s="29"/>
      <c r="H1" s="1"/>
      <c r="I1" s="1"/>
    </row>
    <row r="2" spans="1:9">
      <c r="A2" s="25" t="s">
        <v>25</v>
      </c>
      <c r="B2" s="25"/>
      <c r="C2" s="25"/>
      <c r="D2" s="25"/>
      <c r="E2" s="25"/>
      <c r="F2" s="25"/>
      <c r="G2" s="25"/>
      <c r="H2" s="1"/>
      <c r="I2" s="1"/>
    </row>
    <row r="3" spans="1:9">
      <c r="A3" s="26" t="s">
        <v>0</v>
      </c>
      <c r="B3" s="26"/>
      <c r="C3" s="26"/>
      <c r="D3" s="26"/>
      <c r="E3" s="26"/>
      <c r="F3" s="26"/>
      <c r="G3" s="26"/>
      <c r="H3" s="1"/>
      <c r="I3" s="1"/>
    </row>
    <row r="4" spans="1:9" ht="18">
      <c r="A4" s="31"/>
      <c r="B4" s="32"/>
      <c r="C4" s="33"/>
      <c r="D4" s="33"/>
      <c r="E4" s="33"/>
      <c r="F4" s="33"/>
      <c r="G4" s="34"/>
      <c r="H4" s="35"/>
      <c r="I4" s="1"/>
    </row>
    <row r="5" spans="1:9" ht="15" thickBot="1">
      <c r="A5" s="23" t="s">
        <v>7</v>
      </c>
      <c r="B5" s="22"/>
      <c r="C5" s="27" t="s">
        <v>1</v>
      </c>
      <c r="D5" s="27"/>
      <c r="E5" s="27"/>
      <c r="F5" s="28" t="s">
        <v>2</v>
      </c>
      <c r="G5" s="36" t="s">
        <v>51</v>
      </c>
      <c r="H5" s="35"/>
      <c r="I5" s="1"/>
    </row>
    <row r="6" spans="1:9">
      <c r="A6" s="23"/>
      <c r="B6" s="22"/>
      <c r="C6" s="2" t="s">
        <v>52</v>
      </c>
      <c r="D6" s="3" t="s">
        <v>3</v>
      </c>
      <c r="E6" s="4" t="s">
        <v>6</v>
      </c>
      <c r="F6" s="28"/>
      <c r="G6" s="36" t="s">
        <v>53</v>
      </c>
      <c r="H6" s="35"/>
      <c r="I6" s="1"/>
    </row>
    <row r="7" spans="1:9" ht="20.25" customHeight="1">
      <c r="A7" s="37" t="s">
        <v>54</v>
      </c>
      <c r="B7" s="32" t="s">
        <v>55</v>
      </c>
      <c r="C7" s="33"/>
      <c r="D7" s="33"/>
      <c r="E7" s="33"/>
      <c r="F7" s="33"/>
      <c r="G7" s="34"/>
      <c r="H7" s="5"/>
      <c r="I7" s="1"/>
    </row>
    <row r="8" spans="1:9" ht="20.25" customHeight="1">
      <c r="A8" s="38" t="s">
        <v>56</v>
      </c>
      <c r="B8" s="39"/>
      <c r="C8" s="7">
        <f>SUM(C9:C9)</f>
        <v>12735923</v>
      </c>
      <c r="D8" s="7">
        <f>SUM(D9:D9)</f>
        <v>19031363</v>
      </c>
      <c r="E8" s="7">
        <f>SUM(E9:E9)</f>
        <v>10780149</v>
      </c>
      <c r="F8" s="7">
        <f>D8-E8</f>
        <v>8251214</v>
      </c>
      <c r="G8" s="40">
        <f>(E8/D8)*100</f>
        <v>56.644124753439883</v>
      </c>
      <c r="H8" s="5"/>
      <c r="I8" s="1"/>
    </row>
    <row r="9" spans="1:9" ht="20.25" customHeight="1">
      <c r="A9" s="41" t="s">
        <v>57</v>
      </c>
      <c r="B9" s="42" t="s">
        <v>58</v>
      </c>
      <c r="C9" s="8">
        <v>12735923</v>
      </c>
      <c r="D9" s="8">
        <v>19031363</v>
      </c>
      <c r="E9" s="8">
        <v>10780149</v>
      </c>
      <c r="F9" s="8">
        <f>D9-E9</f>
        <v>8251214</v>
      </c>
      <c r="G9" s="43">
        <f>(E9/D9)*100</f>
        <v>56.644124753439883</v>
      </c>
      <c r="H9" s="5"/>
      <c r="I9" s="1"/>
    </row>
    <row r="10" spans="1:9" ht="20.25" customHeight="1">
      <c r="A10" s="44" t="s">
        <v>9</v>
      </c>
      <c r="B10" s="39"/>
      <c r="C10" s="7">
        <f>SUM(C11)</f>
        <v>0</v>
      </c>
      <c r="D10" s="7">
        <f t="shared" ref="D10:E10" si="0">SUM(D11)</f>
        <v>81992</v>
      </c>
      <c r="E10" s="7">
        <f t="shared" si="0"/>
        <v>81992</v>
      </c>
      <c r="F10" s="7">
        <f>D10-E10</f>
        <v>0</v>
      </c>
      <c r="G10" s="40">
        <f>(E10/D10)*100</f>
        <v>100</v>
      </c>
      <c r="H10" s="5"/>
      <c r="I10" s="1"/>
    </row>
    <row r="11" spans="1:9">
      <c r="A11" s="45" t="s">
        <v>59</v>
      </c>
      <c r="B11" s="42" t="s">
        <v>60</v>
      </c>
      <c r="C11" s="8">
        <v>0</v>
      </c>
      <c r="D11" s="8">
        <v>81992</v>
      </c>
      <c r="E11" s="8">
        <v>81992</v>
      </c>
      <c r="F11" s="8">
        <f>D11-E11</f>
        <v>0</v>
      </c>
      <c r="G11" s="43">
        <f>(E11/D11)*100</f>
        <v>100</v>
      </c>
      <c r="H11" s="5"/>
      <c r="I11" s="1"/>
    </row>
    <row r="12" spans="1:9" ht="20.25" customHeight="1">
      <c r="A12" s="44" t="s">
        <v>61</v>
      </c>
      <c r="B12" s="39"/>
      <c r="C12" s="7">
        <f>SUM(C13:C18)</f>
        <v>1075301718</v>
      </c>
      <c r="D12" s="7">
        <f t="shared" ref="D12:E12" si="1">SUM(D13:D18)</f>
        <v>1070485243.2</v>
      </c>
      <c r="E12" s="7">
        <f t="shared" si="1"/>
        <v>203994901.83000001</v>
      </c>
      <c r="F12" s="7">
        <f>D12-E12</f>
        <v>866490341.37</v>
      </c>
      <c r="G12" s="40">
        <f>(E12/D12)*100</f>
        <v>19.056302095318784</v>
      </c>
      <c r="H12" s="5"/>
      <c r="I12" s="1"/>
    </row>
    <row r="13" spans="1:9">
      <c r="A13" s="46" t="s">
        <v>62</v>
      </c>
      <c r="B13" s="42" t="s">
        <v>63</v>
      </c>
      <c r="C13" s="8">
        <v>2583528</v>
      </c>
      <c r="D13" s="8">
        <v>2620931.56</v>
      </c>
      <c r="E13" s="8">
        <v>417.6</v>
      </c>
      <c r="F13" s="8">
        <f t="shared" ref="F13:F25" si="2">D13-E13</f>
        <v>2620513.96</v>
      </c>
      <c r="G13" s="43">
        <f t="shared" ref="G13:G25" si="3">(E13/D13)*100</f>
        <v>1.5933266109398141E-2</v>
      </c>
      <c r="H13" s="5"/>
      <c r="I13" s="1"/>
    </row>
    <row r="14" spans="1:9" s="48" customFormat="1" ht="30" customHeight="1">
      <c r="A14" s="45" t="s">
        <v>64</v>
      </c>
      <c r="B14" s="42" t="s">
        <v>65</v>
      </c>
      <c r="C14" s="8">
        <v>34225228</v>
      </c>
      <c r="D14" s="8">
        <v>34367127.640000001</v>
      </c>
      <c r="E14" s="8">
        <v>1968840.7</v>
      </c>
      <c r="F14" s="8">
        <f t="shared" si="2"/>
        <v>32398286.940000001</v>
      </c>
      <c r="G14" s="43">
        <f t="shared" si="3"/>
        <v>5.7288485689693207</v>
      </c>
      <c r="H14" s="5"/>
      <c r="I14" s="47"/>
    </row>
    <row r="15" spans="1:9">
      <c r="A15" s="46" t="s">
        <v>66</v>
      </c>
      <c r="B15" s="42" t="s">
        <v>67</v>
      </c>
      <c r="C15" s="8">
        <v>318937975</v>
      </c>
      <c r="D15" s="8">
        <v>321937655</v>
      </c>
      <c r="E15" s="8">
        <v>64624972</v>
      </c>
      <c r="F15" s="8">
        <f t="shared" si="2"/>
        <v>257312683</v>
      </c>
      <c r="G15" s="43">
        <f t="shared" si="3"/>
        <v>20.073753721042667</v>
      </c>
      <c r="H15" s="5"/>
      <c r="I15" s="1"/>
    </row>
    <row r="16" spans="1:9" ht="25.5" customHeight="1">
      <c r="A16" s="49" t="s">
        <v>68</v>
      </c>
      <c r="B16" s="42" t="s">
        <v>69</v>
      </c>
      <c r="C16" s="8">
        <v>652372722</v>
      </c>
      <c r="D16" s="8">
        <v>641977549</v>
      </c>
      <c r="E16" s="8">
        <v>135328424</v>
      </c>
      <c r="F16" s="8">
        <f t="shared" si="2"/>
        <v>506649125</v>
      </c>
      <c r="G16" s="43">
        <f t="shared" si="3"/>
        <v>21.079930943192533</v>
      </c>
      <c r="H16" s="5"/>
      <c r="I16" s="1"/>
    </row>
    <row r="17" spans="1:9" ht="20.25" customHeight="1">
      <c r="A17" s="49" t="s">
        <v>70</v>
      </c>
      <c r="B17" s="42" t="s">
        <v>71</v>
      </c>
      <c r="C17" s="8">
        <v>5622966</v>
      </c>
      <c r="D17" s="8">
        <v>7587608</v>
      </c>
      <c r="E17" s="8">
        <v>1768154.53</v>
      </c>
      <c r="F17" s="8">
        <f t="shared" si="2"/>
        <v>5819453.4699999997</v>
      </c>
      <c r="G17" s="43">
        <f t="shared" si="3"/>
        <v>23.303187644907329</v>
      </c>
      <c r="H17" s="5"/>
      <c r="I17" s="1"/>
    </row>
    <row r="18" spans="1:9" ht="20.25" customHeight="1">
      <c r="A18" s="49" t="s">
        <v>72</v>
      </c>
      <c r="B18" s="42" t="s">
        <v>73</v>
      </c>
      <c r="C18" s="8">
        <v>61559299</v>
      </c>
      <c r="D18" s="8">
        <v>61994372</v>
      </c>
      <c r="E18" s="8">
        <v>304093</v>
      </c>
      <c r="F18" s="8">
        <f t="shared" si="2"/>
        <v>61690279</v>
      </c>
      <c r="G18" s="43">
        <f t="shared" si="3"/>
        <v>0.49051710693996542</v>
      </c>
      <c r="H18" s="5"/>
      <c r="I18" s="1"/>
    </row>
    <row r="19" spans="1:9" ht="20.25" customHeight="1">
      <c r="A19" s="44" t="s">
        <v>74</v>
      </c>
      <c r="B19" s="39"/>
      <c r="C19" s="7">
        <f>SUM(C20:C23)</f>
        <v>67499226</v>
      </c>
      <c r="D19" s="7">
        <f t="shared" ref="D19:E19" si="4">SUM(D20:D23)</f>
        <v>70533149</v>
      </c>
      <c r="E19" s="7">
        <f t="shared" si="4"/>
        <v>12481822</v>
      </c>
      <c r="F19" s="7">
        <f>D19-E19</f>
        <v>58051327</v>
      </c>
      <c r="G19" s="40">
        <f>(E19/D19)*100</f>
        <v>17.696391238678427</v>
      </c>
      <c r="H19" s="1"/>
      <c r="I19" s="1"/>
    </row>
    <row r="20" spans="1:9" ht="20.25" customHeight="1">
      <c r="A20" s="49" t="s">
        <v>75</v>
      </c>
      <c r="B20" s="42" t="s">
        <v>76</v>
      </c>
      <c r="C20" s="8">
        <v>4466077</v>
      </c>
      <c r="D20" s="8">
        <v>7500000</v>
      </c>
      <c r="E20" s="8">
        <v>932721</v>
      </c>
      <c r="F20" s="8">
        <f t="shared" si="2"/>
        <v>6567279</v>
      </c>
      <c r="G20" s="43">
        <f t="shared" si="3"/>
        <v>12.43628</v>
      </c>
      <c r="H20" s="1"/>
      <c r="I20" s="13"/>
    </row>
    <row r="21" spans="1:9" ht="20.25" customHeight="1">
      <c r="A21" s="49" t="s">
        <v>77</v>
      </c>
      <c r="B21" s="42" t="s">
        <v>78</v>
      </c>
      <c r="C21" s="8">
        <v>19206356</v>
      </c>
      <c r="D21" s="8">
        <v>19206356</v>
      </c>
      <c r="E21" s="8">
        <v>3078723</v>
      </c>
      <c r="F21" s="8">
        <f t="shared" si="2"/>
        <v>16127633</v>
      </c>
      <c r="G21" s="43">
        <f t="shared" si="3"/>
        <v>16.029709123375614</v>
      </c>
      <c r="H21" s="1"/>
      <c r="I21" s="1"/>
    </row>
    <row r="22" spans="1:9" ht="20.25" customHeight="1">
      <c r="A22" s="49" t="s">
        <v>79</v>
      </c>
      <c r="B22" s="42" t="s">
        <v>80</v>
      </c>
      <c r="C22" s="8">
        <v>28226773</v>
      </c>
      <c r="D22" s="8">
        <v>28226773</v>
      </c>
      <c r="E22" s="8">
        <v>4807056</v>
      </c>
      <c r="F22" s="8">
        <f t="shared" si="2"/>
        <v>23419717</v>
      </c>
      <c r="G22" s="43">
        <f t="shared" si="3"/>
        <v>17.030129515690653</v>
      </c>
      <c r="H22" s="1"/>
      <c r="I22" s="1"/>
    </row>
    <row r="23" spans="1:9" ht="20.25" customHeight="1">
      <c r="A23" s="49" t="s">
        <v>81</v>
      </c>
      <c r="B23" s="42" t="s">
        <v>82</v>
      </c>
      <c r="C23" s="8">
        <v>15600020</v>
      </c>
      <c r="D23" s="8">
        <v>15600020</v>
      </c>
      <c r="E23" s="8">
        <v>3663322</v>
      </c>
      <c r="F23" s="8">
        <f t="shared" si="2"/>
        <v>11936698</v>
      </c>
      <c r="G23" s="43">
        <f t="shared" si="3"/>
        <v>23.482803227175349</v>
      </c>
      <c r="H23" s="1"/>
      <c r="I23" s="1"/>
    </row>
    <row r="24" spans="1:9" ht="20.25" customHeight="1">
      <c r="A24" s="44" t="s">
        <v>83</v>
      </c>
      <c r="B24" s="39"/>
      <c r="C24" s="7">
        <f>SUM(C25)</f>
        <v>46605840</v>
      </c>
      <c r="D24" s="7">
        <f t="shared" ref="D24:E24" si="5">SUM(D25)</f>
        <v>62608976</v>
      </c>
      <c r="E24" s="7">
        <f t="shared" si="5"/>
        <v>19415541</v>
      </c>
      <c r="F24" s="7">
        <f>D24-E24</f>
        <v>43193435</v>
      </c>
      <c r="G24" s="40">
        <f>(E24/D24)*100</f>
        <v>31.010794682219366</v>
      </c>
      <c r="H24" s="1"/>
      <c r="I24" s="1"/>
    </row>
    <row r="25" spans="1:9" ht="20.25" customHeight="1">
      <c r="A25" s="49" t="s">
        <v>84</v>
      </c>
      <c r="B25" s="42" t="s">
        <v>85</v>
      </c>
      <c r="C25" s="8">
        <v>46605840</v>
      </c>
      <c r="D25" s="8">
        <v>62608976</v>
      </c>
      <c r="E25" s="8">
        <v>19415541</v>
      </c>
      <c r="F25" s="8">
        <f t="shared" si="2"/>
        <v>43193435</v>
      </c>
      <c r="G25" s="43">
        <f t="shared" si="3"/>
        <v>31.010794682219366</v>
      </c>
      <c r="H25" s="1"/>
      <c r="I25" s="1"/>
    </row>
    <row r="26" spans="1:9" ht="20.25" customHeight="1" thickBot="1">
      <c r="A26" s="9" t="s">
        <v>19</v>
      </c>
      <c r="B26" s="42"/>
      <c r="C26" s="10">
        <f>+C8+CC810+C12+C19+C24</f>
        <v>1202142707</v>
      </c>
      <c r="D26" s="10">
        <f t="shared" ref="D26:F26" si="6">+D8+CD810+D12+D19+D24</f>
        <v>1222658731.2</v>
      </c>
      <c r="E26" s="10">
        <f t="shared" si="6"/>
        <v>246672413.83000001</v>
      </c>
      <c r="F26" s="10">
        <f t="shared" si="6"/>
        <v>975986317.37</v>
      </c>
      <c r="G26" s="50">
        <f>(E26/D26)*100</f>
        <v>20.175083000298784</v>
      </c>
      <c r="H26" s="1"/>
      <c r="I26" s="1"/>
    </row>
    <row r="27" spans="1:9" ht="20.25" customHeight="1" thickTop="1">
      <c r="A27" s="1"/>
      <c r="B27" s="12"/>
      <c r="C27" s="1"/>
      <c r="D27" s="1"/>
      <c r="E27" s="1"/>
      <c r="F27" s="1"/>
      <c r="G27" s="13"/>
      <c r="H27" s="1"/>
      <c r="I27" s="1"/>
    </row>
    <row r="28" spans="1:9" ht="20.25" customHeight="1"/>
    <row r="29" spans="1:9" ht="20.25" customHeight="1">
      <c r="A29" s="1" t="s">
        <v>86</v>
      </c>
      <c r="B29" s="1"/>
      <c r="C29" s="1"/>
      <c r="D29" s="1"/>
      <c r="E29" s="1"/>
      <c r="F29" s="13"/>
      <c r="G29" s="13"/>
      <c r="H29" s="1"/>
      <c r="I29" s="1"/>
    </row>
    <row r="30" spans="1:9" ht="35.25" customHeight="1">
      <c r="A30" s="51" t="s">
        <v>87</v>
      </c>
      <c r="B30" s="51"/>
      <c r="C30" s="51"/>
      <c r="D30" s="51"/>
      <c r="E30" s="51"/>
      <c r="F30" s="51"/>
      <c r="G30" s="51"/>
      <c r="H30" s="1"/>
      <c r="I30" s="1"/>
    </row>
  </sheetData>
  <mergeCells count="7">
    <mergeCell ref="A30:G30"/>
    <mergeCell ref="A1:G1"/>
    <mergeCell ref="A2:G2"/>
    <mergeCell ref="A3:G3"/>
    <mergeCell ref="A5:A6"/>
    <mergeCell ref="C5:E5"/>
    <mergeCell ref="F5:F6"/>
  </mergeCells>
  <pageMargins left="0.6" right="0.70866141732283472" top="0.74803149606299213" bottom="0.74803149606299213" header="0.31496062992125984" footer="0.31496062992125984"/>
  <pageSetup paperSize="11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>
      <selection activeCell="D20" sqref="D20"/>
    </sheetView>
  </sheetViews>
  <sheetFormatPr baseColWidth="10" defaultRowHeight="14.25"/>
  <cols>
    <col min="1" max="1" width="91.42578125" style="30" customWidth="1"/>
    <col min="2" max="3" width="15.28515625" style="30" customWidth="1"/>
    <col min="4" max="4" width="15.85546875" style="30" bestFit="1" customWidth="1"/>
    <col min="5" max="6" width="15.28515625" style="30" customWidth="1"/>
    <col min="7" max="7" width="10.140625" style="30" customWidth="1"/>
    <col min="8" max="8" width="2" style="30" customWidth="1"/>
    <col min="9" max="16384" width="11.42578125" style="30"/>
  </cols>
  <sheetData>
    <row r="1" spans="1:9" ht="15">
      <c r="A1" s="29" t="s">
        <v>88</v>
      </c>
      <c r="B1" s="29"/>
      <c r="C1" s="29"/>
      <c r="D1" s="29"/>
      <c r="E1" s="29"/>
      <c r="F1" s="29"/>
      <c r="G1" s="29"/>
      <c r="H1" s="1"/>
      <c r="I1" s="1"/>
    </row>
    <row r="2" spans="1:9">
      <c r="A2" s="25" t="s">
        <v>25</v>
      </c>
      <c r="B2" s="25"/>
      <c r="C2" s="25"/>
      <c r="D2" s="25"/>
      <c r="E2" s="25"/>
      <c r="F2" s="25"/>
      <c r="G2" s="25"/>
      <c r="H2" s="35"/>
      <c r="I2" s="1"/>
    </row>
    <row r="3" spans="1:9">
      <c r="A3" s="26" t="s">
        <v>0</v>
      </c>
      <c r="B3" s="26"/>
      <c r="C3" s="26"/>
      <c r="D3" s="26"/>
      <c r="E3" s="26"/>
      <c r="F3" s="26"/>
      <c r="G3" s="26"/>
      <c r="H3" s="35"/>
      <c r="I3" s="1"/>
    </row>
    <row r="4" spans="1:9" ht="18">
      <c r="A4" s="31"/>
      <c r="B4" s="32"/>
      <c r="C4" s="33"/>
      <c r="D4" s="33"/>
      <c r="E4" s="33"/>
      <c r="F4" s="33"/>
      <c r="G4" s="52"/>
      <c r="H4" s="35"/>
      <c r="I4" s="1"/>
    </row>
    <row r="5" spans="1:9" ht="20.25" customHeight="1" thickBot="1">
      <c r="A5" s="23" t="s">
        <v>7</v>
      </c>
      <c r="B5" s="22"/>
      <c r="C5" s="27" t="s">
        <v>1</v>
      </c>
      <c r="D5" s="27"/>
      <c r="E5" s="27"/>
      <c r="F5" s="28" t="s">
        <v>2</v>
      </c>
      <c r="G5" s="53" t="s">
        <v>51</v>
      </c>
      <c r="H5" s="5"/>
      <c r="I5" s="1"/>
    </row>
    <row r="6" spans="1:9" ht="20.25" customHeight="1">
      <c r="A6" s="23"/>
      <c r="B6" s="22"/>
      <c r="C6" s="2" t="s">
        <v>52</v>
      </c>
      <c r="D6" s="3" t="s">
        <v>3</v>
      </c>
      <c r="E6" s="4" t="s">
        <v>6</v>
      </c>
      <c r="F6" s="28"/>
      <c r="G6" s="53" t="s">
        <v>53</v>
      </c>
      <c r="H6" s="5"/>
      <c r="I6" s="1"/>
    </row>
    <row r="7" spans="1:9" ht="20.25" customHeight="1">
      <c r="A7" s="5"/>
      <c r="B7" s="22"/>
      <c r="C7" s="5"/>
      <c r="D7" s="5"/>
      <c r="E7" s="5"/>
      <c r="F7" s="5"/>
      <c r="G7" s="54"/>
      <c r="H7" s="5"/>
      <c r="I7" s="55"/>
    </row>
    <row r="8" spans="1:9" ht="18">
      <c r="A8" s="56" t="s">
        <v>54</v>
      </c>
      <c r="B8" s="32" t="s">
        <v>55</v>
      </c>
      <c r="C8" s="5"/>
      <c r="D8" s="5"/>
      <c r="E8" s="5"/>
      <c r="F8" s="5"/>
      <c r="G8" s="54"/>
      <c r="H8" s="5"/>
      <c r="I8" s="55"/>
    </row>
    <row r="9" spans="1:9" ht="20.25" customHeight="1">
      <c r="A9" s="6" t="s">
        <v>89</v>
      </c>
      <c r="B9" s="39"/>
      <c r="C9" s="7">
        <f>SUM(C10)</f>
        <v>263277225</v>
      </c>
      <c r="D9" s="7">
        <f>SUM(D10)</f>
        <v>271352673</v>
      </c>
      <c r="E9" s="7">
        <f>SUM(E10)</f>
        <v>40881435</v>
      </c>
      <c r="F9" s="7">
        <f>D9-E9</f>
        <v>230471238</v>
      </c>
      <c r="G9" s="57">
        <f>(E9/D9)*100</f>
        <v>15.065794100358834</v>
      </c>
      <c r="H9" s="5"/>
      <c r="I9" s="1"/>
    </row>
    <row r="10" spans="1:9" ht="20.25" customHeight="1">
      <c r="A10" s="18" t="s">
        <v>89</v>
      </c>
      <c r="B10" s="42" t="s">
        <v>90</v>
      </c>
      <c r="C10" s="8">
        <v>263277225</v>
      </c>
      <c r="D10" s="8">
        <v>271352673</v>
      </c>
      <c r="E10" s="8">
        <v>40881435</v>
      </c>
      <c r="F10" s="8">
        <f>D10-E10</f>
        <v>230471238</v>
      </c>
      <c r="G10" s="43">
        <f>(E10/D10)*100</f>
        <v>15.065794100358834</v>
      </c>
      <c r="H10" s="5"/>
      <c r="I10" s="1"/>
    </row>
    <row r="11" spans="1:9" ht="20.25" customHeight="1">
      <c r="A11" s="6" t="s">
        <v>91</v>
      </c>
      <c r="B11" s="39"/>
      <c r="C11" s="7">
        <f>SUM(C12)</f>
        <v>3053366</v>
      </c>
      <c r="D11" s="7">
        <f>SUM(D12)</f>
        <v>3053366</v>
      </c>
      <c r="E11" s="7">
        <f>SUM(E12)</f>
        <v>2815206</v>
      </c>
      <c r="F11" s="7">
        <f>D11-E11</f>
        <v>238160</v>
      </c>
      <c r="G11" s="57">
        <f>(E11/D11)*100</f>
        <v>92.200083448888876</v>
      </c>
      <c r="H11" s="5"/>
      <c r="I11" s="1"/>
    </row>
    <row r="12" spans="1:9" ht="20.25" customHeight="1">
      <c r="A12" s="18" t="s">
        <v>91</v>
      </c>
      <c r="B12" s="42" t="s">
        <v>90</v>
      </c>
      <c r="C12" s="8">
        <v>3053366</v>
      </c>
      <c r="D12" s="8">
        <v>3053366</v>
      </c>
      <c r="E12" s="8">
        <v>2815206</v>
      </c>
      <c r="F12" s="8">
        <f>D12-E12</f>
        <v>238160</v>
      </c>
      <c r="G12" s="43">
        <f>(E12/D12)*100</f>
        <v>92.200083448888876</v>
      </c>
      <c r="H12" s="5"/>
      <c r="I12" s="1"/>
    </row>
    <row r="13" spans="1:9" ht="20.25" customHeight="1">
      <c r="A13" s="18"/>
      <c r="B13" s="42"/>
      <c r="C13" s="8"/>
      <c r="D13" s="8"/>
      <c r="E13" s="8"/>
      <c r="F13" s="8"/>
      <c r="G13" s="58"/>
      <c r="H13" s="5"/>
      <c r="I13" s="1"/>
    </row>
    <row r="14" spans="1:9" ht="15" thickBot="1">
      <c r="A14" s="9" t="s">
        <v>92</v>
      </c>
      <c r="B14" s="59"/>
      <c r="C14" s="10">
        <f>C9+C11</f>
        <v>266330591</v>
      </c>
      <c r="D14" s="10">
        <f t="shared" ref="D14:F14" si="0">D9+D11</f>
        <v>274406039</v>
      </c>
      <c r="E14" s="10">
        <f t="shared" si="0"/>
        <v>43696641</v>
      </c>
      <c r="F14" s="10">
        <f t="shared" si="0"/>
        <v>230709398</v>
      </c>
      <c r="G14" s="60">
        <f t="shared" ref="G14" si="1">G9</f>
        <v>15.065794100358834</v>
      </c>
      <c r="H14" s="5"/>
      <c r="I14" s="1"/>
    </row>
    <row r="15" spans="1:9" ht="20.25" customHeight="1" thickTop="1">
      <c r="H15" s="5"/>
      <c r="I15" s="1"/>
    </row>
    <row r="16" spans="1:9">
      <c r="A16" s="1" t="s">
        <v>86</v>
      </c>
      <c r="H16" s="5"/>
      <c r="I16" s="1"/>
    </row>
    <row r="17" spans="1:9" ht="20.25" customHeight="1">
      <c r="A17" s="1" t="s">
        <v>93</v>
      </c>
      <c r="B17" s="42"/>
      <c r="C17" s="8"/>
      <c r="D17" s="8"/>
      <c r="E17" s="8"/>
      <c r="F17" s="8"/>
      <c r="G17" s="43"/>
      <c r="H17" s="5"/>
      <c r="I17" s="1"/>
    </row>
    <row r="18" spans="1:9" ht="20.25" customHeight="1">
      <c r="A18" s="61"/>
      <c r="B18" s="42"/>
      <c r="C18" s="8"/>
      <c r="D18" s="8"/>
      <c r="E18" s="8"/>
      <c r="F18" s="8"/>
      <c r="G18" s="43"/>
      <c r="H18" s="5"/>
      <c r="I18" s="1"/>
    </row>
  </sheetData>
  <mergeCells count="6">
    <mergeCell ref="A1:G1"/>
    <mergeCell ref="A2:G2"/>
    <mergeCell ref="A3:G3"/>
    <mergeCell ref="A5:A6"/>
    <mergeCell ref="C5:E5"/>
    <mergeCell ref="F5:F6"/>
  </mergeCells>
  <pageMargins left="0.6" right="0.70866141732283472" top="0.74803149606299213" bottom="0.74803149606299213" header="0.31496062992125984" footer="0.31496062992125984"/>
  <pageSetup paperSize="11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Fideicomisos</vt:lpstr>
      <vt:lpstr>Fideicomisos SP</vt:lpstr>
      <vt:lpstr>Fideicomisos EPEM</vt:lpstr>
    </vt:vector>
  </TitlesOfParts>
  <Company>Finanzas y Administracion / DGCG (0609)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del Estado de Guanajuato</dc:creator>
  <cp:lastModifiedBy>Mao</cp:lastModifiedBy>
  <cp:lastPrinted>2016-04-26T01:33:08Z</cp:lastPrinted>
  <dcterms:created xsi:type="dcterms:W3CDTF">2011-05-24T21:12:38Z</dcterms:created>
  <dcterms:modified xsi:type="dcterms:W3CDTF">2016-04-28T17:20:20Z</dcterms:modified>
</cp:coreProperties>
</file>